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ackedon\Downloads\"/>
    </mc:Choice>
  </mc:AlternateContent>
  <xr:revisionPtr revIDLastSave="0" documentId="8_{A30F1B22-4A85-40EB-A0C6-D4D2C357F5B1}" xr6:coauthVersionLast="47" xr6:coauthVersionMax="47" xr10:uidLastSave="{00000000-0000-0000-0000-000000000000}"/>
  <bookViews>
    <workbookView xWindow="4980" yWindow="2205" windowWidth="21600" windowHeight="11325" xr2:uid="{0C254B68-76CC-4F19-B2D6-616353CBADCB}"/>
  </bookViews>
  <sheets>
    <sheet name="#278 " sheetId="4" r:id="rId1"/>
    <sheet name="#284" sheetId="1" r:id="rId2"/>
    <sheet name="#285" sheetId="5" r:id="rId3"/>
    <sheet name="#288" sheetId="3" r:id="rId4"/>
    <sheet name="#290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0" l="1"/>
  <c r="H8" i="3"/>
  <c r="H8" i="5"/>
  <c r="H16" i="1"/>
  <c r="H18" i="4"/>
  <c r="B16" i="10" l="1"/>
  <c r="F8" i="10"/>
  <c r="E8" i="10"/>
  <c r="D8" i="10"/>
  <c r="C8" i="10"/>
  <c r="B8" i="10"/>
  <c r="F8" i="3"/>
  <c r="E8" i="3"/>
  <c r="D8" i="3"/>
  <c r="C8" i="3"/>
  <c r="B8" i="3"/>
  <c r="F8" i="5"/>
  <c r="E8" i="5"/>
  <c r="D8" i="5"/>
  <c r="C8" i="5"/>
  <c r="B8" i="5"/>
  <c r="F16" i="1"/>
  <c r="E16" i="1"/>
  <c r="D16" i="1"/>
  <c r="C16" i="1"/>
  <c r="B16" i="1"/>
  <c r="C15" i="1"/>
  <c r="B29" i="4"/>
  <c r="F18" i="4"/>
  <c r="E18" i="4"/>
  <c r="D18" i="4"/>
  <c r="C18" i="4"/>
  <c r="B18" i="4"/>
  <c r="B16" i="3"/>
  <c r="B16" i="5" l="1"/>
  <c r="C14" i="1"/>
  <c r="B18" i="10" l="1"/>
  <c r="B18" i="5"/>
  <c r="C13" i="1"/>
  <c r="B31" i="4" l="1"/>
  <c r="C12" i="1" l="1"/>
  <c r="C11" i="1"/>
  <c r="C10" i="1" l="1"/>
  <c r="B24" i="1" l="1"/>
  <c r="C9" i="1"/>
  <c r="C8" i="1"/>
  <c r="C7" i="1"/>
  <c r="C5" i="1"/>
  <c r="E5" i="1" s="1"/>
  <c r="C4" i="1"/>
  <c r="E4" i="1" l="1"/>
  <c r="B26" i="1" l="1"/>
  <c r="C18" i="3"/>
</calcChain>
</file>

<file path=xl/sharedStrings.xml><?xml version="1.0" encoding="utf-8"?>
<sst xmlns="http://schemas.openxmlformats.org/spreadsheetml/2006/main" count="161" uniqueCount="49">
  <si>
    <t>Report Month</t>
  </si>
  <si>
    <t>Employee Contributions</t>
  </si>
  <si>
    <t>Employer Paid Plan</t>
  </si>
  <si>
    <t>Total Wages</t>
  </si>
  <si>
    <t>Explore Academy Las Vegas # 284</t>
  </si>
  <si>
    <t>10/2022</t>
  </si>
  <si>
    <t>Cactus Park Elem Piloted # 288</t>
  </si>
  <si>
    <t>11/2022</t>
  </si>
  <si>
    <t>12/2022</t>
  </si>
  <si>
    <t>01/2023</t>
  </si>
  <si>
    <t>Total unallocated funds</t>
  </si>
  <si>
    <t>02/2023</t>
  </si>
  <si>
    <t>03/2023</t>
  </si>
  <si>
    <t>04/2023</t>
  </si>
  <si>
    <t>unallocated funds/Deposits:</t>
  </si>
  <si>
    <t>Part of $100,000.00 deposit</t>
  </si>
  <si>
    <t>Part of $66,000.00 deposit</t>
  </si>
  <si>
    <t>Total estimated amount due:</t>
  </si>
  <si>
    <t>NV Prepatory Charter # 278</t>
  </si>
  <si>
    <t>Teach Las Vegas # 285</t>
  </si>
  <si>
    <t>Data File Received</t>
  </si>
  <si>
    <t>Yes</t>
  </si>
  <si>
    <t>NO</t>
  </si>
  <si>
    <t>05/2023</t>
  </si>
  <si>
    <t>Total Contributions Due</t>
  </si>
  <si>
    <t>Employer Contribution</t>
  </si>
  <si>
    <t>06/2023</t>
  </si>
  <si>
    <t>Est Penalty</t>
  </si>
  <si>
    <t>07/2023</t>
  </si>
  <si>
    <t>TOTALS</t>
  </si>
  <si>
    <t>08/2023</t>
  </si>
  <si>
    <t>09/2023</t>
  </si>
  <si>
    <t>Part of $55,000.00 deposit</t>
  </si>
  <si>
    <t>Battle Born Academy # 290</t>
  </si>
  <si>
    <t>10/2023</t>
  </si>
  <si>
    <t>Estimated Contributions Due $53,582.72</t>
  </si>
  <si>
    <t>Estimated Contributions Due $155,481.06</t>
  </si>
  <si>
    <t>Estimated Penalties $ 2,275.59</t>
  </si>
  <si>
    <t>Estimated Penalties $ 686.34</t>
  </si>
  <si>
    <t>Estimated Penalties $ 2,655.41</t>
  </si>
  <si>
    <t>Outstanding PERS Contribution Reports as of 12/31/2023</t>
  </si>
  <si>
    <t>11/2023</t>
  </si>
  <si>
    <t>Estimated Contributions Due $595,272.85</t>
  </si>
  <si>
    <t>Estimated Contributions Due $381,361.00</t>
  </si>
  <si>
    <t>10/23/2023</t>
  </si>
  <si>
    <t>Part of  $44,733.72 Deposit</t>
  </si>
  <si>
    <t>Estimated Contributions Due $178,320.88</t>
  </si>
  <si>
    <t>Estimated Penalties $ 26,537.83</t>
  </si>
  <si>
    <t>Estimated Penalties $ 15,581.04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</si>
</sst>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mm/dd/yy;@"/>
    <numFmt numFmtId="166" formatCode="[$-409]mmm\-yy;@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2"/>
      <name val="CG Times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249977111117893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5">
    <xf numFmtId="0" fontId="0" fillId="0" borderId="0" xfId="0"/>
    <xf numFmtId="49" fontId="3" fillId="2" borderId="1" xfId="0" applyNumberFormat="1" applyFont="1" applyFill="1" applyBorder="1"/>
    <xf numFmtId="49" fontId="0" fillId="2" borderId="1" xfId="0" applyNumberFormat="1" applyFill="1" applyBorder="1"/>
    <xf numFmtId="164" fontId="0" fillId="2" borderId="1" xfId="0" applyNumberFormat="1" applyFill="1" applyBorder="1"/>
    <xf numFmtId="49" fontId="1" fillId="2" borderId="1" xfId="0" applyNumberFormat="1" applyFont="1" applyFill="1" applyBorder="1"/>
    <xf numFmtId="164" fontId="1" fillId="2" borderId="1" xfId="0" applyNumberFormat="1" applyFont="1" applyFill="1" applyBorder="1"/>
    <xf numFmtId="164" fontId="1" fillId="3" borderId="1" xfId="0" applyNumberFormat="1" applyFont="1" applyFill="1" applyBorder="1"/>
    <xf numFmtId="0" fontId="0" fillId="2" borderId="0" xfId="0" applyFill="1"/>
    <xf numFmtId="4" fontId="0" fillId="0" borderId="0" xfId="0" applyNumberFormat="1"/>
    <xf numFmtId="165" fontId="5" fillId="0" borderId="0" xfId="0" applyNumberFormat="1" applyFont="1" applyAlignment="1">
      <alignment horizontal="left"/>
    </xf>
    <xf numFmtId="4" fontId="5" fillId="0" borderId="0" xfId="1" applyNumberFormat="1" applyFont="1"/>
    <xf numFmtId="0" fontId="5" fillId="0" borderId="0" xfId="0" applyFont="1"/>
    <xf numFmtId="166" fontId="5" fillId="0" borderId="0" xfId="0" applyNumberFormat="1" applyFont="1"/>
    <xf numFmtId="0" fontId="1" fillId="3" borderId="0" xfId="0" applyFont="1" applyFill="1"/>
    <xf numFmtId="49" fontId="0" fillId="2" borderId="4" xfId="0" applyNumberFormat="1" applyFill="1" applyBorder="1"/>
    <xf numFmtId="164" fontId="0" fillId="2" borderId="4" xfId="0" applyNumberFormat="1" applyFill="1" applyBorder="1"/>
    <xf numFmtId="49" fontId="3" fillId="2" borderId="3" xfId="0" applyNumberFormat="1" applyFont="1" applyFill="1" applyBorder="1"/>
    <xf numFmtId="164" fontId="0" fillId="2" borderId="5" xfId="0" applyNumberFormat="1" applyFill="1" applyBorder="1"/>
    <xf numFmtId="164" fontId="0" fillId="2" borderId="6" xfId="0" applyNumberFormat="1" applyFill="1" applyBorder="1"/>
    <xf numFmtId="164" fontId="1" fillId="2" borderId="6" xfId="0" applyNumberFormat="1" applyFont="1" applyFill="1" applyBorder="1"/>
    <xf numFmtId="0" fontId="0" fillId="2" borderId="3" xfId="0" applyFill="1" applyBorder="1"/>
    <xf numFmtId="0" fontId="0" fillId="0" borderId="3" xfId="0" applyBorder="1"/>
    <xf numFmtId="49" fontId="3" fillId="2" borderId="6" xfId="0" applyNumberFormat="1" applyFont="1" applyFill="1" applyBorder="1"/>
    <xf numFmtId="49" fontId="0" fillId="2" borderId="3" xfId="0" applyNumberFormat="1" applyFill="1" applyBorder="1"/>
    <xf numFmtId="164" fontId="0" fillId="2" borderId="3" xfId="0" applyNumberFormat="1" applyFill="1" applyBorder="1"/>
    <xf numFmtId="49" fontId="1" fillId="2" borderId="3" xfId="0" applyNumberFormat="1" applyFont="1" applyFill="1" applyBorder="1"/>
    <xf numFmtId="164" fontId="1" fillId="2" borderId="3" xfId="0" applyNumberFormat="1" applyFont="1" applyFill="1" applyBorder="1"/>
    <xf numFmtId="164" fontId="1" fillId="3" borderId="3" xfId="0" applyNumberFormat="1" applyFont="1" applyFill="1" applyBorder="1"/>
    <xf numFmtId="4" fontId="0" fillId="3" borderId="0" xfId="0" applyNumberFormat="1" applyFill="1"/>
    <xf numFmtId="8" fontId="1" fillId="3" borderId="0" xfId="0" applyNumberFormat="1" applyFont="1" applyFill="1"/>
    <xf numFmtId="164" fontId="0" fillId="0" borderId="3" xfId="0" applyNumberFormat="1" applyBorder="1"/>
    <xf numFmtId="0" fontId="1" fillId="0" borderId="0" xfId="0" applyFont="1"/>
    <xf numFmtId="165" fontId="5" fillId="0" borderId="7" xfId="0" applyNumberFormat="1" applyFont="1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10" xfId="0" applyBorder="1"/>
    <xf numFmtId="4" fontId="0" fillId="0" borderId="11" xfId="0" applyNumberFormat="1" applyBorder="1"/>
    <xf numFmtId="4" fontId="5" fillId="2" borderId="11" xfId="1" applyNumberFormat="1" applyFont="1" applyFill="1" applyBorder="1"/>
    <xf numFmtId="4" fontId="5" fillId="0" borderId="9" xfId="1" applyNumberFormat="1" applyFont="1" applyBorder="1"/>
    <xf numFmtId="0" fontId="0" fillId="0" borderId="9" xfId="0" applyBorder="1"/>
    <xf numFmtId="49" fontId="1" fillId="2" borderId="12" xfId="0" applyNumberFormat="1" applyFont="1" applyFill="1" applyBorder="1"/>
    <xf numFmtId="165" fontId="5" fillId="0" borderId="12" xfId="0" applyNumberFormat="1" applyFont="1" applyBorder="1" applyAlignment="1">
      <alignment horizontal="left"/>
    </xf>
    <xf numFmtId="4" fontId="0" fillId="0" borderId="14" xfId="0" applyNumberFormat="1" applyBorder="1"/>
    <xf numFmtId="0" fontId="0" fillId="0" borderId="13" xfId="0" applyBorder="1"/>
    <xf numFmtId="0" fontId="0" fillId="0" borderId="15" xfId="0" applyBorder="1"/>
    <xf numFmtId="49" fontId="2" fillId="2" borderId="2" xfId="0" applyNumberFormat="1" applyFont="1" applyFill="1" applyBorder="1" applyAlignment="1">
      <alignment horizontal="center"/>
    </xf>
    <xf numFmtId="49" fontId="3" fillId="2" borderId="16" xfId="0" applyNumberFormat="1" applyFont="1" applyFill="1" applyBorder="1"/>
    <xf numFmtId="0" fontId="0" fillId="0" borderId="16" xfId="0" applyBorder="1"/>
    <xf numFmtId="43" fontId="7" fillId="2" borderId="3" xfId="2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0" xfId="0" applyNumberFormat="1" applyFont="1" applyFill="1" applyAlignment="1">
      <alignment horizontal="center"/>
    </xf>
    <xf numFmtId="49" fontId="2" fillId="2" borderId="20" xfId="0" applyNumberFormat="1" applyFont="1" applyFill="1" applyBorder="1" applyAlignment="1">
      <alignment horizontal="center"/>
    </xf>
    <xf numFmtId="49" fontId="2" fillId="2" borderId="17" xfId="0" applyNumberFormat="1" applyFont="1" applyFill="1" applyBorder="1" applyAlignment="1">
      <alignment horizontal="center"/>
    </xf>
    <xf numFmtId="49" fontId="2" fillId="2" borderId="18" xfId="0" applyNumberFormat="1" applyFont="1" applyFill="1" applyBorder="1" applyAlignment="1">
      <alignment horizontal="center"/>
    </xf>
    <xf numFmtId="49" fontId="2" fillId="2" borderId="19" xfId="0" applyNumberFormat="1" applyFont="1" applyFill="1" applyBorder="1" applyAlignment="1">
      <alignment horizontal="center"/>
    </xf>
  </cellXfs>
  <cellStyles count="3">
    <cellStyle name="Comma" xfId="1" builtinId="3"/>
    <cellStyle name="Comma 2" xfId="2" xr:uid="{12691A6D-3689-416A-8567-FF54A2CF4B1C}"/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63628-194B-4E6A-9ED6-B8AC6B2975F3}">
  <sheetPr>
    <tabColor rgb="FF92D050"/>
  </sheetPr>
  <dimension ref="A1:H31"/>
  <sheetViews>
    <sheetView tabSelected="1" workbookViewId="0">
      <selection activeCell="D23" sqref="D23"/>
    </sheetView>
  </sheetViews>
  <sheetFormatPr defaultRowHeight="15"/>
  <cols>
    <col min="1" max="1" width="38" bestFit="1" customWidth="1"/>
    <col min="2" max="2" width="22.85546875" bestFit="1" customWidth="1"/>
    <col min="3" max="3" width="21.5703125" bestFit="1" customWidth="1"/>
    <col min="4" max="4" width="18.28515625" bestFit="1" customWidth="1"/>
    <col min="5" max="5" width="22.42578125" bestFit="1" customWidth="1"/>
    <col min="6" max="6" width="12.7109375" bestFit="1" customWidth="1"/>
    <col min="7" max="7" width="17.5703125" bestFit="1" customWidth="1"/>
    <col min="8" max="8" width="10.7109375" bestFit="1" customWidth="1"/>
  </cols>
  <sheetData>
    <row r="1" spans="1:8" ht="23.25">
      <c r="A1" s="49" t="s">
        <v>18</v>
      </c>
      <c r="B1" s="50"/>
      <c r="C1" s="50"/>
      <c r="D1" s="50"/>
      <c r="E1" s="50"/>
      <c r="F1" s="50"/>
      <c r="G1" s="50"/>
      <c r="H1" s="50"/>
    </row>
    <row r="2" spans="1:8" ht="23.25">
      <c r="A2" s="49" t="s">
        <v>40</v>
      </c>
      <c r="B2" s="50"/>
      <c r="C2" s="50"/>
      <c r="D2" s="50"/>
      <c r="E2" s="50"/>
      <c r="F2" s="50"/>
      <c r="G2" s="50"/>
      <c r="H2" s="50"/>
    </row>
    <row r="3" spans="1:8">
      <c r="A3" s="1" t="s">
        <v>0</v>
      </c>
      <c r="B3" s="1" t="s">
        <v>1</v>
      </c>
      <c r="C3" s="1" t="s">
        <v>25</v>
      </c>
      <c r="D3" s="1" t="s">
        <v>2</v>
      </c>
      <c r="E3" s="1" t="s">
        <v>24</v>
      </c>
      <c r="F3" s="1" t="s">
        <v>3</v>
      </c>
      <c r="G3" s="16" t="s">
        <v>20</v>
      </c>
      <c r="H3" s="16" t="s">
        <v>27</v>
      </c>
    </row>
    <row r="4" spans="1:8">
      <c r="A4" s="2" t="s">
        <v>5</v>
      </c>
      <c r="B4" s="3">
        <v>13243.67</v>
      </c>
      <c r="C4" s="3">
        <v>13243.67</v>
      </c>
      <c r="D4" s="3">
        <v>16251.04</v>
      </c>
      <c r="E4" s="3">
        <v>42738.38</v>
      </c>
      <c r="F4" s="18">
        <v>140068.32</v>
      </c>
      <c r="G4" s="20" t="s">
        <v>21</v>
      </c>
      <c r="H4" s="24">
        <v>3382.8614947222222</v>
      </c>
    </row>
    <row r="5" spans="1:8">
      <c r="A5" s="2" t="s">
        <v>7</v>
      </c>
      <c r="B5" s="3">
        <v>13243.67</v>
      </c>
      <c r="C5" s="3">
        <v>13243.67</v>
      </c>
      <c r="D5" s="3">
        <v>16251.04</v>
      </c>
      <c r="E5" s="3">
        <v>42738.38</v>
      </c>
      <c r="F5" s="18">
        <v>140068.32</v>
      </c>
      <c r="G5" s="20" t="s">
        <v>21</v>
      </c>
      <c r="H5" s="24">
        <v>3151.6587306944443</v>
      </c>
    </row>
    <row r="6" spans="1:8">
      <c r="A6" s="2" t="s">
        <v>8</v>
      </c>
      <c r="B6" s="3">
        <v>13057.54</v>
      </c>
      <c r="C6" s="3">
        <v>13057.54</v>
      </c>
      <c r="D6" s="3">
        <v>16251.04</v>
      </c>
      <c r="E6" s="3">
        <v>42366.12</v>
      </c>
      <c r="F6" s="18">
        <v>138867.49</v>
      </c>
      <c r="G6" s="20" t="s">
        <v>21</v>
      </c>
      <c r="H6" s="24">
        <v>3093.903596666667</v>
      </c>
    </row>
    <row r="7" spans="1:8">
      <c r="A7" s="2" t="s">
        <v>9</v>
      </c>
      <c r="B7" s="3">
        <v>12935.38</v>
      </c>
      <c r="C7" s="3">
        <v>12935.38</v>
      </c>
      <c r="D7" s="3">
        <v>16370.04</v>
      </c>
      <c r="E7" s="3">
        <v>42240.800000000003</v>
      </c>
      <c r="F7" s="18">
        <v>138479.35999999999</v>
      </c>
      <c r="G7" s="20" t="s">
        <v>21</v>
      </c>
      <c r="H7" s="24">
        <v>2941.6023777777777</v>
      </c>
    </row>
    <row r="8" spans="1:8">
      <c r="A8" s="2" t="s">
        <v>11</v>
      </c>
      <c r="B8" s="3">
        <v>13243.67</v>
      </c>
      <c r="C8" s="3">
        <v>13243.67</v>
      </c>
      <c r="D8" s="3">
        <v>16251.04</v>
      </c>
      <c r="E8" s="3">
        <v>42738.38</v>
      </c>
      <c r="F8" s="18">
        <v>140068.32</v>
      </c>
      <c r="G8" s="20" t="s">
        <v>22</v>
      </c>
      <c r="H8" s="24">
        <v>2775.9171398611106</v>
      </c>
    </row>
    <row r="9" spans="1:8">
      <c r="A9" s="2" t="s">
        <v>12</v>
      </c>
      <c r="B9" s="3">
        <v>11522.01</v>
      </c>
      <c r="C9" s="3">
        <v>11522.01</v>
      </c>
      <c r="D9" s="3">
        <v>16370.04</v>
      </c>
      <c r="E9" s="3">
        <v>39414.06</v>
      </c>
      <c r="F9" s="18">
        <v>129360.84</v>
      </c>
      <c r="G9" s="20" t="s">
        <v>21</v>
      </c>
      <c r="H9" s="24">
        <v>2264.1187799999998</v>
      </c>
    </row>
    <row r="10" spans="1:8">
      <c r="A10" s="2" t="s">
        <v>13</v>
      </c>
      <c r="B10" s="3">
        <v>11399.94</v>
      </c>
      <c r="C10" s="3">
        <v>11399.94</v>
      </c>
      <c r="D10" s="3">
        <v>16370.04</v>
      </c>
      <c r="E10" s="3">
        <v>39169.919999999998</v>
      </c>
      <c r="F10" s="18">
        <v>128573.34</v>
      </c>
      <c r="G10" s="20" t="s">
        <v>21</v>
      </c>
      <c r="H10" s="24">
        <v>2036.8358399999997</v>
      </c>
    </row>
    <row r="11" spans="1:8">
      <c r="A11" s="2" t="s">
        <v>23</v>
      </c>
      <c r="B11" s="3">
        <v>13243.67</v>
      </c>
      <c r="C11" s="3">
        <v>13243.67</v>
      </c>
      <c r="D11" s="3">
        <v>16251.04</v>
      </c>
      <c r="E11" s="3">
        <v>42738.38</v>
      </c>
      <c r="F11" s="18">
        <v>140068.32</v>
      </c>
      <c r="G11" s="20" t="s">
        <v>22</v>
      </c>
      <c r="H11" s="24">
        <v>1908.9809733333334</v>
      </c>
    </row>
    <row r="12" spans="1:8">
      <c r="A12" s="2" t="s">
        <v>26</v>
      </c>
      <c r="B12" s="3">
        <v>10528.84</v>
      </c>
      <c r="C12" s="3">
        <v>10528.84</v>
      </c>
      <c r="D12" s="3">
        <v>16370.04</v>
      </c>
      <c r="E12" s="3">
        <v>37427.72</v>
      </c>
      <c r="F12" s="18">
        <v>122953.34</v>
      </c>
      <c r="G12" s="20" t="s">
        <v>21</v>
      </c>
      <c r="H12" s="24">
        <v>1439.1478169444445</v>
      </c>
    </row>
    <row r="13" spans="1:8" s="7" customFormat="1">
      <c r="A13" s="2" t="s">
        <v>28</v>
      </c>
      <c r="B13" s="3">
        <v>10777.61</v>
      </c>
      <c r="C13" s="3">
        <v>10777.61</v>
      </c>
      <c r="D13" s="3">
        <v>11999.01</v>
      </c>
      <c r="E13" s="3">
        <v>33249.300000000003</v>
      </c>
      <c r="F13" s="18">
        <v>98066.880000000005</v>
      </c>
      <c r="G13" s="20" t="s">
        <v>21</v>
      </c>
      <c r="H13" s="24">
        <v>1040.8878083333334</v>
      </c>
    </row>
    <row r="14" spans="1:8" s="7" customFormat="1">
      <c r="A14" s="2" t="s">
        <v>30</v>
      </c>
      <c r="B14" s="3">
        <v>17651.57</v>
      </c>
      <c r="C14" s="3">
        <v>17651.57</v>
      </c>
      <c r="D14" s="3">
        <v>10072.73</v>
      </c>
      <c r="E14" s="3">
        <v>45375.87</v>
      </c>
      <c r="F14" s="18">
        <v>123807.95</v>
      </c>
      <c r="G14" s="20" t="s">
        <v>21</v>
      </c>
      <c r="H14" s="24">
        <v>1087.13021875</v>
      </c>
    </row>
    <row r="15" spans="1:8" s="7" customFormat="1">
      <c r="A15" s="2" t="s">
        <v>31</v>
      </c>
      <c r="B15" s="3">
        <v>11950.23</v>
      </c>
      <c r="C15" s="3">
        <v>11950.23</v>
      </c>
      <c r="D15" s="3">
        <v>23241.759999999998</v>
      </c>
      <c r="E15" s="3">
        <v>47142.22</v>
      </c>
      <c r="F15" s="18">
        <v>140681.25</v>
      </c>
      <c r="G15" s="20" t="s">
        <v>21</v>
      </c>
      <c r="H15" s="24">
        <v>785.70366666666655</v>
      </c>
    </row>
    <row r="16" spans="1:8" s="7" customFormat="1">
      <c r="A16" s="2" t="s">
        <v>34</v>
      </c>
      <c r="B16" s="3">
        <v>9762.9</v>
      </c>
      <c r="C16" s="3">
        <v>9762.9</v>
      </c>
      <c r="D16" s="3">
        <v>29440.86</v>
      </c>
      <c r="E16" s="3">
        <v>48966.66</v>
      </c>
      <c r="F16" s="18">
        <v>143781.57999999999</v>
      </c>
      <c r="G16" s="20" t="s">
        <v>21</v>
      </c>
      <c r="H16" s="24">
        <v>476.06475000000006</v>
      </c>
    </row>
    <row r="17" spans="1:8" s="7" customFormat="1">
      <c r="A17" s="2" t="s">
        <v>41</v>
      </c>
      <c r="B17" s="3">
        <v>9762.9</v>
      </c>
      <c r="C17" s="3">
        <v>9762.9</v>
      </c>
      <c r="D17" s="3">
        <v>29440.86</v>
      </c>
      <c r="E17" s="3">
        <v>48966.66</v>
      </c>
      <c r="F17" s="18">
        <v>143781.57999999999</v>
      </c>
      <c r="G17" s="20" t="s">
        <v>22</v>
      </c>
      <c r="H17" s="24">
        <v>153.02081250000003</v>
      </c>
    </row>
    <row r="18" spans="1:8" ht="13.5" customHeight="1">
      <c r="A18" s="4" t="s">
        <v>29</v>
      </c>
      <c r="B18" s="5">
        <f>SUM(B4:B17)</f>
        <v>172323.6</v>
      </c>
      <c r="C18" s="5">
        <f>SUM(C4:C17)</f>
        <v>172323.6</v>
      </c>
      <c r="D18" s="5">
        <f>SUM(D4:D17)</f>
        <v>250930.58000000007</v>
      </c>
      <c r="E18" s="6">
        <f>SUM(E4:E17)</f>
        <v>595272.85000000009</v>
      </c>
      <c r="F18" s="19">
        <f>SUM(F4:F17)</f>
        <v>1868626.8900000004</v>
      </c>
      <c r="G18" s="21"/>
      <c r="H18" s="27">
        <f>SUM(H4:H17)</f>
        <v>26537.834006250003</v>
      </c>
    </row>
    <row r="20" spans="1:8">
      <c r="A20" t="s">
        <v>42</v>
      </c>
    </row>
    <row r="21" spans="1:8">
      <c r="A21" t="s">
        <v>47</v>
      </c>
    </row>
    <row r="23" spans="1:8">
      <c r="A23" s="31" t="s">
        <v>14</v>
      </c>
    </row>
    <row r="24" spans="1:8" ht="15.75">
      <c r="A24" s="9">
        <v>45205</v>
      </c>
      <c r="B24" s="10">
        <v>10841.68</v>
      </c>
      <c r="C24" s="11" t="s">
        <v>32</v>
      </c>
    </row>
    <row r="25" spans="1:8" ht="15.75">
      <c r="A25" s="9">
        <v>45225</v>
      </c>
      <c r="B25" s="10">
        <v>12280.24</v>
      </c>
      <c r="C25" s="11"/>
    </row>
    <row r="26" spans="1:8" ht="15.75">
      <c r="A26" s="9">
        <v>45231</v>
      </c>
      <c r="B26" s="10">
        <v>41557.379999999997</v>
      </c>
      <c r="C26" s="11"/>
    </row>
    <row r="27" spans="1:8" ht="15.75">
      <c r="A27" s="9">
        <v>45264</v>
      </c>
      <c r="B27" s="10">
        <v>58568.36</v>
      </c>
      <c r="C27" s="11"/>
    </row>
    <row r="28" spans="1:8" ht="15.75">
      <c r="A28" s="9">
        <v>45281</v>
      </c>
      <c r="B28" s="10">
        <v>21257.55</v>
      </c>
      <c r="C28" s="11"/>
    </row>
    <row r="29" spans="1:8">
      <c r="A29" t="s">
        <v>10</v>
      </c>
      <c r="B29" s="8">
        <f>SUM(B24:B28)</f>
        <v>144505.21</v>
      </c>
    </row>
    <row r="31" spans="1:8">
      <c r="A31" s="13" t="s">
        <v>17</v>
      </c>
      <c r="B31" s="29">
        <f>E18+H18-B29</f>
        <v>477305.47400625015</v>
      </c>
    </row>
  </sheetData>
  <mergeCells count="2">
    <mergeCell ref="A1:H1"/>
    <mergeCell ref="A2:H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37D7F-1D8F-4764-B29B-57B2730322E6}">
  <sheetPr>
    <tabColor rgb="FF92D050"/>
  </sheetPr>
  <dimension ref="A1:H26"/>
  <sheetViews>
    <sheetView workbookViewId="0">
      <selection activeCell="D28" sqref="D28"/>
    </sheetView>
  </sheetViews>
  <sheetFormatPr defaultRowHeight="15"/>
  <cols>
    <col min="1" max="1" width="38" bestFit="1" customWidth="1"/>
    <col min="2" max="2" width="22.85546875" bestFit="1" customWidth="1"/>
    <col min="3" max="4" width="21.7109375" customWidth="1"/>
    <col min="5" max="5" width="22.42578125" bestFit="1" customWidth="1"/>
    <col min="6" max="6" width="12.7109375" bestFit="1" customWidth="1"/>
    <col min="7" max="7" width="17.5703125" bestFit="1" customWidth="1"/>
    <col min="8" max="8" width="10.7109375" bestFit="1" customWidth="1"/>
  </cols>
  <sheetData>
    <row r="1" spans="1:8" ht="23.25" customHeight="1">
      <c r="A1" s="49" t="s">
        <v>4</v>
      </c>
      <c r="B1" s="50"/>
      <c r="C1" s="50"/>
      <c r="D1" s="50"/>
      <c r="E1" s="50"/>
      <c r="F1" s="50"/>
      <c r="G1" s="51"/>
      <c r="H1" s="45"/>
    </row>
    <row r="2" spans="1:8" ht="23.25" customHeight="1">
      <c r="A2" s="52" t="s">
        <v>40</v>
      </c>
      <c r="B2" s="53"/>
      <c r="C2" s="53"/>
      <c r="D2" s="53"/>
      <c r="E2" s="53"/>
      <c r="F2" s="53"/>
      <c r="G2" s="54"/>
      <c r="H2" s="45"/>
    </row>
    <row r="3" spans="1:8">
      <c r="A3" s="16" t="s">
        <v>0</v>
      </c>
      <c r="B3" s="16" t="s">
        <v>1</v>
      </c>
      <c r="C3" s="16" t="s">
        <v>25</v>
      </c>
      <c r="D3" s="16" t="s">
        <v>2</v>
      </c>
      <c r="E3" s="16" t="s">
        <v>24</v>
      </c>
      <c r="F3" s="16" t="s">
        <v>3</v>
      </c>
      <c r="G3" s="16" t="s">
        <v>20</v>
      </c>
      <c r="H3" s="16" t="s">
        <v>27</v>
      </c>
    </row>
    <row r="4" spans="1:8" s="7" customFormat="1">
      <c r="A4" s="14" t="s">
        <v>8</v>
      </c>
      <c r="B4" s="15">
        <v>11008.38</v>
      </c>
      <c r="C4" s="15">
        <f t="shared" ref="C4:C5" si="0">B4</f>
        <v>11008.38</v>
      </c>
      <c r="D4" s="15">
        <v>10878.58</v>
      </c>
      <c r="E4" s="15">
        <f t="shared" ref="E4:E5" si="1">B4+C4+D4</f>
        <v>32895.339999999997</v>
      </c>
      <c r="F4" s="17">
        <v>102088.26</v>
      </c>
      <c r="G4" s="20" t="s">
        <v>21</v>
      </c>
      <c r="H4" s="24">
        <v>2402.2735794444443</v>
      </c>
    </row>
    <row r="5" spans="1:8" s="7" customFormat="1">
      <c r="A5" s="2" t="s">
        <v>9</v>
      </c>
      <c r="B5" s="3">
        <v>11008.38</v>
      </c>
      <c r="C5" s="3">
        <f t="shared" si="0"/>
        <v>11008.38</v>
      </c>
      <c r="D5" s="3">
        <v>10878.58</v>
      </c>
      <c r="E5" s="3">
        <f t="shared" si="1"/>
        <v>32895.339999999997</v>
      </c>
      <c r="F5" s="18">
        <v>102088.26</v>
      </c>
      <c r="G5" s="20" t="s">
        <v>21</v>
      </c>
      <c r="H5" s="24">
        <v>2290.7949272222218</v>
      </c>
    </row>
    <row r="6" spans="1:8">
      <c r="A6" s="2" t="s">
        <v>11</v>
      </c>
      <c r="B6" s="3">
        <v>11602.79</v>
      </c>
      <c r="C6" s="3">
        <v>11602.79</v>
      </c>
      <c r="D6" s="3">
        <v>10878.58</v>
      </c>
      <c r="E6" s="3">
        <v>34084.160000000003</v>
      </c>
      <c r="F6" s="18">
        <v>111423.29</v>
      </c>
      <c r="G6" s="21" t="s">
        <v>21</v>
      </c>
      <c r="H6" s="30">
        <v>2213.8135311111114</v>
      </c>
    </row>
    <row r="7" spans="1:8">
      <c r="A7" s="2" t="s">
        <v>12</v>
      </c>
      <c r="B7" s="3">
        <v>10198.83</v>
      </c>
      <c r="C7" s="3">
        <f t="shared" ref="C7" si="2">B7</f>
        <v>10198.83</v>
      </c>
      <c r="D7" s="3">
        <v>10878.58</v>
      </c>
      <c r="E7" s="3">
        <v>31276.240000000002</v>
      </c>
      <c r="F7" s="18">
        <v>102365.43</v>
      </c>
      <c r="G7" s="21" t="s">
        <v>21</v>
      </c>
      <c r="H7" s="30">
        <v>1796.6462311111111</v>
      </c>
    </row>
    <row r="8" spans="1:8">
      <c r="A8" s="2" t="s">
        <v>13</v>
      </c>
      <c r="B8" s="3">
        <v>10198.83</v>
      </c>
      <c r="C8" s="3">
        <f t="shared" ref="C8" si="3">B8</f>
        <v>10198.83</v>
      </c>
      <c r="D8" s="3">
        <v>10878.58</v>
      </c>
      <c r="E8" s="3">
        <v>31276.240000000002</v>
      </c>
      <c r="F8" s="18">
        <v>102365.43</v>
      </c>
      <c r="G8" s="21" t="s">
        <v>22</v>
      </c>
      <c r="H8" s="30">
        <v>1626.36448</v>
      </c>
    </row>
    <row r="9" spans="1:8">
      <c r="A9" s="2" t="s">
        <v>23</v>
      </c>
      <c r="B9" s="3">
        <v>10198.83</v>
      </c>
      <c r="C9" s="3">
        <f t="shared" ref="C9" si="4">B9</f>
        <v>10198.83</v>
      </c>
      <c r="D9" s="3">
        <v>10878.58</v>
      </c>
      <c r="E9" s="3">
        <v>31276.240000000002</v>
      </c>
      <c r="F9" s="18">
        <v>102365.43</v>
      </c>
      <c r="G9" s="21" t="s">
        <v>22</v>
      </c>
      <c r="H9" s="30">
        <v>1397.0053866666667</v>
      </c>
    </row>
    <row r="10" spans="1:8">
      <c r="A10" s="2" t="s">
        <v>26</v>
      </c>
      <c r="B10" s="3">
        <v>10198.83</v>
      </c>
      <c r="C10" s="3">
        <f t="shared" ref="C10" si="5">B10</f>
        <v>10198.83</v>
      </c>
      <c r="D10" s="3">
        <v>10878.58</v>
      </c>
      <c r="E10" s="3">
        <v>31276.240000000002</v>
      </c>
      <c r="F10" s="18">
        <v>102365.43</v>
      </c>
      <c r="G10" s="21" t="s">
        <v>22</v>
      </c>
      <c r="H10" s="30">
        <v>1202.6148672222223</v>
      </c>
    </row>
    <row r="11" spans="1:8">
      <c r="A11" s="2" t="s">
        <v>28</v>
      </c>
      <c r="B11" s="3">
        <v>10198.83</v>
      </c>
      <c r="C11" s="3">
        <f t="shared" ref="C11" si="6">B11</f>
        <v>10198.83</v>
      </c>
      <c r="D11" s="3">
        <v>10878.58</v>
      </c>
      <c r="E11" s="3">
        <v>31276.240000000002</v>
      </c>
      <c r="F11" s="18">
        <v>102365.43</v>
      </c>
      <c r="G11" s="21" t="s">
        <v>22</v>
      </c>
      <c r="H11" s="30">
        <v>979.12006888888902</v>
      </c>
    </row>
    <row r="12" spans="1:8">
      <c r="A12" s="2" t="s">
        <v>30</v>
      </c>
      <c r="B12" s="3">
        <v>10198.83</v>
      </c>
      <c r="C12" s="3">
        <f t="shared" ref="C12" si="7">B12</f>
        <v>10198.83</v>
      </c>
      <c r="D12" s="3">
        <v>10878.58</v>
      </c>
      <c r="E12" s="3">
        <v>31276.240000000002</v>
      </c>
      <c r="F12" s="18">
        <v>102365.43</v>
      </c>
      <c r="G12" s="21" t="s">
        <v>22</v>
      </c>
      <c r="H12" s="30">
        <v>749.32658333333347</v>
      </c>
    </row>
    <row r="13" spans="1:8">
      <c r="A13" s="2" t="s">
        <v>31</v>
      </c>
      <c r="B13" s="3">
        <v>10198.83</v>
      </c>
      <c r="C13" s="3">
        <f t="shared" ref="C13" si="8">B13</f>
        <v>10198.83</v>
      </c>
      <c r="D13" s="3">
        <v>10878.58</v>
      </c>
      <c r="E13" s="3">
        <v>31276.240000000002</v>
      </c>
      <c r="F13" s="18">
        <v>102365.43</v>
      </c>
      <c r="G13" s="21" t="s">
        <v>22</v>
      </c>
      <c r="H13" s="30">
        <v>521.27066666666678</v>
      </c>
    </row>
    <row r="14" spans="1:8">
      <c r="A14" s="2" t="s">
        <v>34</v>
      </c>
      <c r="B14" s="3">
        <v>10198.83</v>
      </c>
      <c r="C14" s="3">
        <f t="shared" ref="C14" si="9">B14</f>
        <v>10198.83</v>
      </c>
      <c r="D14" s="3">
        <v>10878.58</v>
      </c>
      <c r="E14" s="3">
        <v>31276.240000000002</v>
      </c>
      <c r="F14" s="18">
        <v>102365.43</v>
      </c>
      <c r="G14" s="21" t="s">
        <v>22</v>
      </c>
      <c r="H14" s="30">
        <v>304.07455555555561</v>
      </c>
    </row>
    <row r="15" spans="1:8">
      <c r="A15" s="2" t="s">
        <v>41</v>
      </c>
      <c r="B15" s="3">
        <v>10198.83</v>
      </c>
      <c r="C15" s="3">
        <f t="shared" ref="C15" si="10">B15</f>
        <v>10198.83</v>
      </c>
      <c r="D15" s="3">
        <v>10878.58</v>
      </c>
      <c r="E15" s="3">
        <v>31276.240000000002</v>
      </c>
      <c r="F15" s="18">
        <v>102365.43</v>
      </c>
      <c r="G15" s="21" t="s">
        <v>22</v>
      </c>
      <c r="H15" s="30">
        <v>97.738250000000008</v>
      </c>
    </row>
    <row r="16" spans="1:8">
      <c r="A16" s="4" t="s">
        <v>29</v>
      </c>
      <c r="B16" s="5">
        <f>SUM(B4:B15)</f>
        <v>125409.02000000002</v>
      </c>
      <c r="C16" s="5">
        <f>SUM(C4:C15)</f>
        <v>125409.02000000002</v>
      </c>
      <c r="D16" s="5">
        <f>SUM(D4:D15)</f>
        <v>130542.96</v>
      </c>
      <c r="E16" s="6">
        <f>SUM(E4:E15)</f>
        <v>381360.99999999994</v>
      </c>
      <c r="F16" s="19">
        <f>SUM(F4:F15)</f>
        <v>1236888.6799999997</v>
      </c>
      <c r="G16" s="21"/>
      <c r="H16" s="27">
        <f>SUM(H4:H15)</f>
        <v>15581.043127222223</v>
      </c>
    </row>
    <row r="18" spans="1:5">
      <c r="A18" t="s">
        <v>43</v>
      </c>
    </row>
    <row r="19" spans="1:5">
      <c r="A19" t="s">
        <v>48</v>
      </c>
    </row>
    <row r="21" spans="1:5">
      <c r="A21" s="31" t="s">
        <v>14</v>
      </c>
    </row>
    <row r="22" spans="1:5" ht="15.75">
      <c r="A22" s="9">
        <v>44988</v>
      </c>
      <c r="B22" s="10">
        <v>3361.71</v>
      </c>
      <c r="C22" s="11" t="s">
        <v>15</v>
      </c>
      <c r="D22" s="12"/>
      <c r="E22" s="11"/>
    </row>
    <row r="23" spans="1:5" ht="15.75">
      <c r="A23" s="9">
        <v>45055</v>
      </c>
      <c r="B23" s="10">
        <v>32322.78</v>
      </c>
      <c r="C23" s="11" t="s">
        <v>16</v>
      </c>
      <c r="D23" s="12"/>
      <c r="E23" s="11"/>
    </row>
    <row r="24" spans="1:5">
      <c r="A24" t="s">
        <v>10</v>
      </c>
      <c r="B24" s="8">
        <f>SUM(B22:B23)</f>
        <v>35684.49</v>
      </c>
    </row>
    <row r="26" spans="1:5">
      <c r="A26" s="13" t="s">
        <v>17</v>
      </c>
      <c r="B26" s="29">
        <f>E16+H16-B24</f>
        <v>361257.55312722217</v>
      </c>
    </row>
  </sheetData>
  <mergeCells count="2">
    <mergeCell ref="A1:G1"/>
    <mergeCell ref="A2:G2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7CED1-9220-477D-A8BE-945999D224C9}">
  <sheetPr>
    <tabColor rgb="FF92D050"/>
  </sheetPr>
  <dimension ref="A1:H18"/>
  <sheetViews>
    <sheetView workbookViewId="0">
      <selection activeCell="D22" sqref="D22"/>
    </sheetView>
  </sheetViews>
  <sheetFormatPr defaultRowHeight="15"/>
  <cols>
    <col min="1" max="1" width="38" bestFit="1" customWidth="1"/>
    <col min="2" max="2" width="22.85546875" bestFit="1" customWidth="1"/>
    <col min="3" max="3" width="21.5703125" bestFit="1" customWidth="1"/>
    <col min="4" max="4" width="18.28515625" bestFit="1" customWidth="1"/>
    <col min="5" max="5" width="22.42578125" bestFit="1" customWidth="1"/>
    <col min="6" max="6" width="12.7109375" bestFit="1" customWidth="1"/>
    <col min="7" max="7" width="17.5703125" bestFit="1" customWidth="1"/>
    <col min="8" max="8" width="10.7109375" bestFit="1" customWidth="1"/>
  </cols>
  <sheetData>
    <row r="1" spans="1:8" ht="23.25">
      <c r="A1" s="49" t="s">
        <v>19</v>
      </c>
      <c r="B1" s="50"/>
      <c r="C1" s="50"/>
      <c r="D1" s="50"/>
      <c r="E1" s="50"/>
      <c r="F1" s="50"/>
      <c r="G1" s="50"/>
    </row>
    <row r="2" spans="1:8" ht="23.25">
      <c r="A2" s="49" t="s">
        <v>40</v>
      </c>
      <c r="B2" s="50"/>
      <c r="C2" s="50"/>
      <c r="D2" s="50"/>
      <c r="E2" s="50"/>
      <c r="F2" s="50"/>
      <c r="G2" s="50"/>
    </row>
    <row r="3" spans="1:8">
      <c r="A3" s="16" t="s">
        <v>0</v>
      </c>
      <c r="B3" s="16" t="s">
        <v>1</v>
      </c>
      <c r="C3" s="16" t="s">
        <v>25</v>
      </c>
      <c r="D3" s="16" t="s">
        <v>2</v>
      </c>
      <c r="E3" s="16" t="s">
        <v>24</v>
      </c>
      <c r="F3" s="16" t="s">
        <v>3</v>
      </c>
      <c r="G3" s="16" t="s">
        <v>20</v>
      </c>
      <c r="H3" s="16" t="s">
        <v>27</v>
      </c>
    </row>
    <row r="4" spans="1:8">
      <c r="A4" s="23" t="s">
        <v>30</v>
      </c>
      <c r="B4" s="24">
        <v>19172.16</v>
      </c>
      <c r="C4" s="24">
        <v>19172.16</v>
      </c>
      <c r="D4" s="24">
        <v>13482.7</v>
      </c>
      <c r="E4" s="24">
        <v>51827.02</v>
      </c>
      <c r="F4" s="24">
        <v>149802.14000000001</v>
      </c>
      <c r="G4" s="20" t="s">
        <v>21</v>
      </c>
      <c r="H4" s="24">
        <v>1241.6890208333332</v>
      </c>
    </row>
    <row r="5" spans="1:8">
      <c r="A5" s="23" t="s">
        <v>31</v>
      </c>
      <c r="B5" s="24">
        <v>19172.16</v>
      </c>
      <c r="C5" s="24">
        <v>19172.16</v>
      </c>
      <c r="D5" s="24">
        <v>13482.7</v>
      </c>
      <c r="E5" s="24">
        <v>51827.02</v>
      </c>
      <c r="F5" s="24">
        <v>149802.14000000001</v>
      </c>
      <c r="G5" s="20" t="s">
        <v>22</v>
      </c>
      <c r="H5" s="24">
        <v>863.78366666666648</v>
      </c>
    </row>
    <row r="6" spans="1:8">
      <c r="A6" s="23" t="s">
        <v>34</v>
      </c>
      <c r="B6" s="24">
        <v>19172.16</v>
      </c>
      <c r="C6" s="24">
        <v>19172.16</v>
      </c>
      <c r="D6" s="24">
        <v>13482.7</v>
      </c>
      <c r="E6" s="24">
        <v>51827.02</v>
      </c>
      <c r="F6" s="24">
        <v>149802.14000000001</v>
      </c>
      <c r="G6" s="20" t="s">
        <v>22</v>
      </c>
      <c r="H6" s="24">
        <v>503.87380555555546</v>
      </c>
    </row>
    <row r="7" spans="1:8">
      <c r="A7" s="23" t="s">
        <v>41</v>
      </c>
      <c r="B7" s="24">
        <v>19172.16</v>
      </c>
      <c r="C7" s="24">
        <v>19172.16</v>
      </c>
      <c r="D7" s="24">
        <v>13482.7</v>
      </c>
      <c r="E7" s="24">
        <v>51827.02</v>
      </c>
      <c r="F7" s="24">
        <v>149802.14000000001</v>
      </c>
      <c r="G7" s="20" t="s">
        <v>22</v>
      </c>
      <c r="H7" s="24">
        <v>161.95943749999998</v>
      </c>
    </row>
    <row r="8" spans="1:8" ht="13.5" customHeight="1">
      <c r="A8" s="25" t="s">
        <v>29</v>
      </c>
      <c r="B8" s="26">
        <f>SUM(B4:B7)</f>
        <v>76688.639999999999</v>
      </c>
      <c r="C8" s="26">
        <f>SUM(C4:C7)</f>
        <v>76688.639999999999</v>
      </c>
      <c r="D8" s="26">
        <f>SUM(D4:D7)</f>
        <v>53930.8</v>
      </c>
      <c r="E8" s="27">
        <f>SUM(E4:E7)</f>
        <v>207308.08</v>
      </c>
      <c r="F8" s="26">
        <f>SUM(F4:F7)</f>
        <v>599208.56000000006</v>
      </c>
      <c r="G8" s="21"/>
      <c r="H8" s="27">
        <f>SUM(H4:H7)</f>
        <v>2771.3059305555553</v>
      </c>
    </row>
    <row r="10" spans="1:8">
      <c r="A10" t="s">
        <v>36</v>
      </c>
    </row>
    <row r="11" spans="1:8">
      <c r="A11" t="s">
        <v>39</v>
      </c>
    </row>
    <row r="12" spans="1:8">
      <c r="B12" s="35"/>
    </row>
    <row r="13" spans="1:8">
      <c r="A13" s="40" t="s">
        <v>14</v>
      </c>
      <c r="B13" s="39"/>
    </row>
    <row r="14" spans="1:8" ht="15.75">
      <c r="A14" s="41">
        <v>45181</v>
      </c>
      <c r="B14" s="38">
        <v>1737.77</v>
      </c>
      <c r="C14" s="11"/>
    </row>
    <row r="15" spans="1:8" ht="15.75">
      <c r="A15" s="32">
        <v>45236</v>
      </c>
      <c r="B15" s="37">
        <v>40717.360000000001</v>
      </c>
      <c r="C15" s="11"/>
    </row>
    <row r="16" spans="1:8">
      <c r="A16" s="33" t="s">
        <v>10</v>
      </c>
      <c r="B16" s="36">
        <f>SUM(B14:B15)</f>
        <v>42455.13</v>
      </c>
    </row>
    <row r="17" spans="1:3">
      <c r="A17" s="34"/>
      <c r="B17" s="42"/>
      <c r="C17" s="43"/>
    </row>
    <row r="18" spans="1:3">
      <c r="A18" s="13" t="s">
        <v>17</v>
      </c>
      <c r="B18" s="29">
        <f>E8+H8-B16</f>
        <v>167624.25593055555</v>
      </c>
      <c r="C18" s="44"/>
    </row>
  </sheetData>
  <mergeCells count="2">
    <mergeCell ref="A1:G1"/>
    <mergeCell ref="A2:G2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9F75C-11F6-4E4C-BDF9-529E2FFBF9EF}">
  <sheetPr>
    <tabColor rgb="FF92D050"/>
  </sheetPr>
  <dimension ref="A1:H18"/>
  <sheetViews>
    <sheetView workbookViewId="0">
      <selection activeCell="G18" sqref="G18"/>
    </sheetView>
  </sheetViews>
  <sheetFormatPr defaultRowHeight="15"/>
  <cols>
    <col min="1" max="1" width="13.5703125" bestFit="1" customWidth="1"/>
    <col min="2" max="2" width="22.85546875" bestFit="1" customWidth="1"/>
    <col min="3" max="3" width="20.28515625" bestFit="1" customWidth="1"/>
    <col min="4" max="4" width="18.28515625" bestFit="1" customWidth="1"/>
    <col min="5" max="5" width="22.42578125" bestFit="1" customWidth="1"/>
    <col min="6" max="6" width="12.7109375" bestFit="1" customWidth="1"/>
    <col min="7" max="7" width="17.5703125" bestFit="1" customWidth="1"/>
  </cols>
  <sheetData>
    <row r="1" spans="1:8" ht="23.25">
      <c r="A1" s="50" t="s">
        <v>6</v>
      </c>
      <c r="B1" s="50"/>
      <c r="C1" s="50"/>
      <c r="D1" s="50"/>
      <c r="E1" s="50"/>
      <c r="F1" s="50"/>
      <c r="G1" s="50"/>
    </row>
    <row r="2" spans="1:8" ht="23.25">
      <c r="A2" s="49" t="s">
        <v>40</v>
      </c>
      <c r="B2" s="50"/>
      <c r="C2" s="50"/>
      <c r="D2" s="50"/>
      <c r="E2" s="50"/>
      <c r="F2" s="50"/>
      <c r="G2" s="50"/>
    </row>
    <row r="3" spans="1:8">
      <c r="A3" s="1" t="s">
        <v>0</v>
      </c>
      <c r="B3" s="1" t="s">
        <v>1</v>
      </c>
      <c r="C3" s="1" t="s">
        <v>25</v>
      </c>
      <c r="D3" s="1" t="s">
        <v>2</v>
      </c>
      <c r="E3" s="1" t="s">
        <v>24</v>
      </c>
      <c r="F3" s="22" t="s">
        <v>3</v>
      </c>
      <c r="G3" s="46" t="s">
        <v>20</v>
      </c>
      <c r="H3" s="16" t="s">
        <v>27</v>
      </c>
    </row>
    <row r="4" spans="1:8" ht="15.75">
      <c r="A4" s="2" t="s">
        <v>30</v>
      </c>
      <c r="B4" s="3">
        <v>4068.74</v>
      </c>
      <c r="C4" s="3">
        <v>4068.74</v>
      </c>
      <c r="D4" s="3">
        <v>5258.2</v>
      </c>
      <c r="E4" s="3">
        <v>13395.68</v>
      </c>
      <c r="F4" s="18">
        <v>43924.59</v>
      </c>
      <c r="G4" s="47" t="s">
        <v>22</v>
      </c>
      <c r="H4" s="48">
        <v>320.93816666666663</v>
      </c>
    </row>
    <row r="5" spans="1:8" ht="15.75">
      <c r="A5" s="2" t="s">
        <v>31</v>
      </c>
      <c r="B5" s="3">
        <v>4068.74</v>
      </c>
      <c r="C5" s="3">
        <v>4068.74</v>
      </c>
      <c r="D5" s="3">
        <v>5258.2</v>
      </c>
      <c r="E5" s="3">
        <v>13395.68</v>
      </c>
      <c r="F5" s="18">
        <v>43924.59</v>
      </c>
      <c r="G5" s="47" t="s">
        <v>22</v>
      </c>
      <c r="H5" s="48">
        <v>223.26133333333331</v>
      </c>
    </row>
    <row r="6" spans="1:8" ht="15.75">
      <c r="A6" s="2" t="s">
        <v>34</v>
      </c>
      <c r="B6" s="3">
        <v>4068.74</v>
      </c>
      <c r="C6" s="3">
        <v>4068.74</v>
      </c>
      <c r="D6" s="3">
        <v>5258.2</v>
      </c>
      <c r="E6" s="3">
        <v>13395.68</v>
      </c>
      <c r="F6" s="18">
        <v>43924.59</v>
      </c>
      <c r="G6" s="47" t="s">
        <v>22</v>
      </c>
      <c r="H6" s="48">
        <v>130.23577777777777</v>
      </c>
    </row>
    <row r="7" spans="1:8" ht="15.75">
      <c r="A7" s="2" t="s">
        <v>41</v>
      </c>
      <c r="B7" s="3">
        <v>4068.74</v>
      </c>
      <c r="C7" s="3">
        <v>4068.74</v>
      </c>
      <c r="D7" s="3">
        <v>5258.2</v>
      </c>
      <c r="E7" s="3">
        <v>13395.68</v>
      </c>
      <c r="F7" s="18">
        <v>43924.59</v>
      </c>
      <c r="G7" s="47" t="s">
        <v>22</v>
      </c>
      <c r="H7" s="48">
        <v>41.861499999999999</v>
      </c>
    </row>
    <row r="8" spans="1:8" ht="13.5" customHeight="1">
      <c r="A8" s="4" t="s">
        <v>29</v>
      </c>
      <c r="B8" s="5">
        <f>SUM(B4:B7)</f>
        <v>16274.96</v>
      </c>
      <c r="C8" s="5">
        <f>SUM(C4:C7)</f>
        <v>16274.96</v>
      </c>
      <c r="D8" s="5">
        <f>SUM(D4:D7)</f>
        <v>21032.799999999999</v>
      </c>
      <c r="E8" s="6">
        <f>SUM(E4:E7)</f>
        <v>53582.720000000001</v>
      </c>
      <c r="F8" s="19">
        <f>SUM(F4:F7)</f>
        <v>175698.36</v>
      </c>
      <c r="G8" s="47"/>
      <c r="H8" s="27">
        <f>SUM(H4:H7)</f>
        <v>716.29677777777772</v>
      </c>
    </row>
    <row r="10" spans="1:8">
      <c r="A10" t="s">
        <v>35</v>
      </c>
    </row>
    <row r="11" spans="1:8">
      <c r="A11" t="s">
        <v>38</v>
      </c>
    </row>
    <row r="13" spans="1:8">
      <c r="A13" s="40" t="s">
        <v>14</v>
      </c>
      <c r="B13" s="39"/>
    </row>
    <row r="14" spans="1:8" ht="15.75">
      <c r="A14" s="41">
        <v>45266</v>
      </c>
      <c r="B14" s="38">
        <v>42947.27</v>
      </c>
    </row>
    <row r="15" spans="1:8" ht="15.75">
      <c r="A15" s="32">
        <v>45267</v>
      </c>
      <c r="B15" s="37">
        <v>25515.040000000001</v>
      </c>
    </row>
    <row r="16" spans="1:8">
      <c r="A16" s="33" t="s">
        <v>10</v>
      </c>
      <c r="B16" s="36">
        <f>SUM(B14:B15)</f>
        <v>68462.31</v>
      </c>
    </row>
    <row r="17" spans="1:3">
      <c r="B17" s="8"/>
    </row>
    <row r="18" spans="1:3">
      <c r="A18" s="13" t="s">
        <v>17</v>
      </c>
      <c r="B18" s="28"/>
      <c r="C18" s="29">
        <f>E8+H8-B16</f>
        <v>-14163.293222222215</v>
      </c>
    </row>
  </sheetData>
  <mergeCells count="2">
    <mergeCell ref="A1:G1"/>
    <mergeCell ref="A2:G2"/>
  </mergeCells>
  <conditionalFormatting sqref="H4:H7">
    <cfRule type="cellIs" dxfId="0" priority="1" operator="greaterThan">
      <formula>100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3D24F-0A4D-4533-AC15-B537B9DBC5B5}">
  <sheetPr>
    <tabColor rgb="FF92D050"/>
  </sheetPr>
  <dimension ref="A1:H18"/>
  <sheetViews>
    <sheetView workbookViewId="0">
      <selection activeCell="E13" sqref="E13"/>
    </sheetView>
  </sheetViews>
  <sheetFormatPr defaultRowHeight="15"/>
  <cols>
    <col min="1" max="1" width="38" bestFit="1" customWidth="1"/>
    <col min="2" max="2" width="22.85546875" bestFit="1" customWidth="1"/>
    <col min="3" max="3" width="20.28515625" bestFit="1" customWidth="1"/>
    <col min="4" max="4" width="18.28515625" bestFit="1" customWidth="1"/>
    <col min="5" max="5" width="22.42578125" bestFit="1" customWidth="1"/>
    <col min="6" max="6" width="12.7109375" bestFit="1" customWidth="1"/>
    <col min="7" max="7" width="17.5703125" bestFit="1" customWidth="1"/>
  </cols>
  <sheetData>
    <row r="1" spans="1:8" ht="23.25">
      <c r="A1" s="49" t="s">
        <v>33</v>
      </c>
      <c r="B1" s="50"/>
      <c r="C1" s="50"/>
      <c r="D1" s="50"/>
      <c r="E1" s="50"/>
      <c r="F1" s="50"/>
      <c r="G1" s="50"/>
    </row>
    <row r="2" spans="1:8" ht="23.25">
      <c r="A2" s="49" t="s">
        <v>40</v>
      </c>
      <c r="B2" s="50"/>
      <c r="C2" s="50"/>
      <c r="D2" s="50"/>
      <c r="E2" s="50"/>
      <c r="F2" s="50"/>
      <c r="G2" s="50"/>
    </row>
    <row r="3" spans="1:8">
      <c r="A3" s="1" t="s">
        <v>0</v>
      </c>
      <c r="B3" s="1" t="s">
        <v>1</v>
      </c>
      <c r="C3" s="1" t="s">
        <v>25</v>
      </c>
      <c r="D3" s="1" t="s">
        <v>2</v>
      </c>
      <c r="E3" s="1" t="s">
        <v>24</v>
      </c>
      <c r="F3" s="22" t="s">
        <v>3</v>
      </c>
      <c r="G3" s="16" t="s">
        <v>20</v>
      </c>
      <c r="H3" s="16" t="s">
        <v>27</v>
      </c>
    </row>
    <row r="4" spans="1:8">
      <c r="A4" s="2" t="s">
        <v>30</v>
      </c>
      <c r="B4" s="3">
        <v>19071.330000000002</v>
      </c>
      <c r="C4" s="3">
        <v>19071.330000000002</v>
      </c>
      <c r="D4" s="3">
        <v>5890.42</v>
      </c>
      <c r="E4" s="3">
        <v>44033.08</v>
      </c>
      <c r="F4" s="18">
        <v>126562.22</v>
      </c>
      <c r="G4" s="21" t="s">
        <v>21</v>
      </c>
      <c r="H4" s="30">
        <v>1054.9592083333334</v>
      </c>
    </row>
    <row r="5" spans="1:8">
      <c r="A5" s="2" t="s">
        <v>31</v>
      </c>
      <c r="B5" s="3">
        <v>18570.669999999998</v>
      </c>
      <c r="C5" s="3">
        <v>18570.669999999998</v>
      </c>
      <c r="D5" s="3">
        <v>7621.26</v>
      </c>
      <c r="E5" s="3">
        <v>44762.6</v>
      </c>
      <c r="F5" s="18">
        <v>128867.97</v>
      </c>
      <c r="G5" s="21" t="s">
        <v>21</v>
      </c>
      <c r="H5" s="30">
        <v>746.04333333333329</v>
      </c>
    </row>
    <row r="6" spans="1:8">
      <c r="A6" s="2" t="s">
        <v>34</v>
      </c>
      <c r="B6" s="3">
        <v>18570.669999999998</v>
      </c>
      <c r="C6" s="3">
        <v>18570.669999999998</v>
      </c>
      <c r="D6" s="3">
        <v>7621.26</v>
      </c>
      <c r="E6" s="3">
        <v>44762.6</v>
      </c>
      <c r="F6" s="18">
        <v>128867.97</v>
      </c>
      <c r="G6" s="21" t="s">
        <v>22</v>
      </c>
      <c r="H6" s="30">
        <v>435.19194444444446</v>
      </c>
    </row>
    <row r="7" spans="1:8">
      <c r="A7" s="2" t="s">
        <v>41</v>
      </c>
      <c r="B7" s="3">
        <v>18570.669999999998</v>
      </c>
      <c r="C7" s="3">
        <v>18570.669999999998</v>
      </c>
      <c r="D7" s="3">
        <v>7621.26</v>
      </c>
      <c r="E7" s="3">
        <v>44762.6</v>
      </c>
      <c r="F7" s="18">
        <v>128867.97</v>
      </c>
      <c r="G7" s="21" t="s">
        <v>22</v>
      </c>
      <c r="H7" s="30">
        <v>139.88312500000001</v>
      </c>
    </row>
    <row r="8" spans="1:8" ht="13.5" customHeight="1">
      <c r="A8" s="4" t="s">
        <v>29</v>
      </c>
      <c r="B8" s="5">
        <f>SUM(B4:B7)</f>
        <v>74783.34</v>
      </c>
      <c r="C8" s="5">
        <f>SUM(C4:C7)</f>
        <v>74783.34</v>
      </c>
      <c r="D8" s="5">
        <f>SUM(D4:D7)</f>
        <v>28754.200000000004</v>
      </c>
      <c r="E8" s="6">
        <f>SUM(E4:E7)</f>
        <v>178320.88</v>
      </c>
      <c r="F8" s="19">
        <f>SUM(F4:F7)</f>
        <v>513166.13</v>
      </c>
      <c r="G8" s="21"/>
      <c r="H8" s="27">
        <f>SUM(H4:H7)</f>
        <v>2376.0776111111109</v>
      </c>
    </row>
    <row r="10" spans="1:8">
      <c r="A10" t="s">
        <v>46</v>
      </c>
    </row>
    <row r="11" spans="1:8">
      <c r="A11" t="s">
        <v>37</v>
      </c>
    </row>
    <row r="13" spans="1:8">
      <c r="A13" s="40" t="s">
        <v>14</v>
      </c>
      <c r="B13" s="39"/>
    </row>
    <row r="14" spans="1:8" ht="15.75">
      <c r="A14" s="41" t="s">
        <v>44</v>
      </c>
      <c r="B14" s="38">
        <v>24739.88</v>
      </c>
      <c r="C14" t="s">
        <v>45</v>
      </c>
    </row>
    <row r="15" spans="1:8" ht="15.75">
      <c r="A15" s="41">
        <v>45271</v>
      </c>
      <c r="B15" s="38">
        <v>44762.6</v>
      </c>
    </row>
    <row r="16" spans="1:8" ht="15.75">
      <c r="A16" s="33" t="s">
        <v>10</v>
      </c>
      <c r="B16" s="38">
        <f>SUM(B14:B15)</f>
        <v>69502.48</v>
      </c>
    </row>
    <row r="18" spans="1:2">
      <c r="A18" s="13" t="s">
        <v>17</v>
      </c>
      <c r="B18" s="29">
        <f>E8+H8-B16</f>
        <v>111194.47761111111</v>
      </c>
    </row>
  </sheetData>
  <mergeCells count="2">
    <mergeCell ref="A1:G1"/>
    <mergeCell ref="A2:G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#278 </vt:lpstr>
      <vt:lpstr>#284</vt:lpstr>
      <vt:lpstr>#285</vt:lpstr>
      <vt:lpstr>#288</vt:lpstr>
      <vt:lpstr>#290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Charyl Lacombe</dc:creator>
  <cp:lastModifiedBy>Melissa Mackedon</cp:lastModifiedBy>
  <dcterms:created xsi:type="dcterms:W3CDTF">2022-07-06T18:24:12Z</dcterms:created>
  <dcterms:modified xsi:type="dcterms:W3CDTF">2024-01-18T19:55:56Z</dcterms:modified>
</cp:coreProperties>
</file>